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naifa.sharepoint.com/sites/NAIFAGR/Shared Documents/General/SharedDriveMigrationLaw2/IFAPAC/"/>
    </mc:Choice>
  </mc:AlternateContent>
  <xr:revisionPtr revIDLastSave="0" documentId="8_{282E51B3-7D80-40E1-940D-EE80FFA5B9FB}" xr6:coauthVersionLast="47" xr6:coauthVersionMax="47" xr10:uidLastSave="{00000000-0000-0000-0000-000000000000}"/>
  <bookViews>
    <workbookView xWindow="25080" yWindow="-120" windowWidth="29040" windowHeight="15840" firstSheet="1" xr2:uid="{188E8141-0A15-42D0-902E-5C94378AEB17}"/>
  </bookViews>
  <sheets>
    <sheet name="Sheet2" sheetId="2" r:id="rId1"/>
    <sheet name="Sheet1" sheetId="1" r:id="rId2"/>
  </sheets>
  <definedNames>
    <definedName name="_xlnm.Print_Area" localSheetId="0">Sheet2!$A$1:$I$63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49" i="1" l="1"/>
  <c r="A1453" i="1"/>
  <c r="E6" i="2"/>
  <c r="E11" i="2"/>
  <c r="E7" i="2"/>
  <c r="C39" i="2" l="1"/>
  <c r="C16" i="2"/>
  <c r="E8" i="2"/>
  <c r="E9" i="2"/>
  <c r="E10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  <c r="C6" i="2"/>
  <c r="C7" i="2"/>
  <c r="C8" i="2"/>
  <c r="C9" i="2"/>
  <c r="C10" i="2"/>
  <c r="C11" i="2"/>
  <c r="C12" i="2"/>
  <c r="C13" i="2"/>
  <c r="C14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" i="2"/>
  <c r="B59" i="2"/>
  <c r="E59" i="2" l="1"/>
  <c r="C59" i="2"/>
</calcChain>
</file>

<file path=xl/sharedStrings.xml><?xml version="1.0" encoding="utf-8"?>
<sst xmlns="http://schemas.openxmlformats.org/spreadsheetml/2006/main" count="167" uniqueCount="167">
  <si>
    <t xml:space="preserve">Alabama          185   142     143     -1     -1%      1         0      13        146     -4     </t>
  </si>
  <si>
    <t>-3%    -43          77%</t>
  </si>
  <si>
    <t xml:space="preserve">Alaska           75    74      67     7     10%      7         0      14        67     7     10%    </t>
  </si>
  <si>
    <t xml:space="preserve"> -1          99%</t>
  </si>
  <si>
    <t xml:space="preserve">Arizona          283   255     259     -4     -2%      0         0      24        277    -22     </t>
  </si>
  <si>
    <t>-8%    -28          90%</t>
  </si>
  <si>
    <t xml:space="preserve">Arkansas         267   236     240     -4     -2%      1         0      21        235     1     0%  </t>
  </si>
  <si>
    <t xml:space="preserve">  -31          88%</t>
  </si>
  <si>
    <t xml:space="preserve">California        1,311   1,036    1,051    -15     -1%      3         1      94       1,144   -108 </t>
  </si>
  <si>
    <t xml:space="preserve">    -9%    -275          79%</t>
  </si>
  <si>
    <t xml:space="preserve">Colorado         376   297     306     -9     -3%      0         0      24        330    -33    </t>
  </si>
  <si>
    <t>-10%    -79          79%</t>
  </si>
  <si>
    <t xml:space="preserve">Connecticut        179   138     134     4     3%      2         0      11        150    -12     </t>
  </si>
  <si>
    <t>-8%    -41          77%</t>
  </si>
  <si>
    <t xml:space="preserve">Delaware          95    82      85     -3     -4%      0         0       3        99    -17    -17% </t>
  </si>
  <si>
    <t xml:space="preserve">   -13          86%</t>
  </si>
  <si>
    <t xml:space="preserve">Florida          1,342   1,103    1,119    -16     -1%      2         4      92       1,207   -104  </t>
  </si>
  <si>
    <t xml:space="preserve">   -9%    -239          82%</t>
  </si>
  <si>
    <t xml:space="preserve">Georgia          651   521     539    -18     -3%      2         0      50        605    -84    </t>
  </si>
  <si>
    <t>-14%    -130          80%</t>
  </si>
  <si>
    <t xml:space="preserve">Greater Washington DC  109    86     88     -2     -2%      0         0       3        99    -13    </t>
  </si>
  <si>
    <t>-13%    -23          79%</t>
  </si>
  <si>
    <t xml:space="preserve">Guam            0     2      2     0     0%      0         0       0         4     -2    -50%     2 </t>
  </si>
  <si>
    <t xml:space="preserve">Hawaii           144   130     132     -2     -2%      1         0      14        124     6     5%  </t>
  </si>
  <si>
    <t xml:space="preserve">  -14          90%</t>
  </si>
  <si>
    <t xml:space="preserve">Idaho           139    96      94     2     2%      2         0      10        116    -20    -17%   </t>
  </si>
  <si>
    <t xml:space="preserve"> -43          69%</t>
  </si>
  <si>
    <t xml:space="preserve">Illinois           927   713     728    -15     -2%      1         0      56        804    -91    </t>
  </si>
  <si>
    <t>-11%    -214          77%</t>
  </si>
  <si>
    <t xml:space="preserve">Indiana          327   277     274     3     1%      2         1      16        303    -26     -9%  </t>
  </si>
  <si>
    <t xml:space="preserve">  -50          85%</t>
  </si>
  <si>
    <t xml:space="preserve">Iowa           604   512     509     3     1%      4         2      57        522    -10     -2%    </t>
  </si>
  <si>
    <t>-92          85%</t>
  </si>
  <si>
    <t xml:space="preserve">Kansas          302   269     272     -3     -1%      0         0      30        266     3     1%   </t>
  </si>
  <si>
    <t xml:space="preserve"> -33          89%</t>
  </si>
  <si>
    <t xml:space="preserve">Kentucky         210   167     170     -3     -2%      0         0       5        183    -16     </t>
  </si>
  <si>
    <t>-9%    -43          80%</t>
  </si>
  <si>
    <t xml:space="preserve">Louisiana         426   303     306     -3     -1%      0         0       4        355    -52    </t>
  </si>
  <si>
    <t>-15%    -123          71%</t>
  </si>
  <si>
    <t xml:space="preserve">Maine           107    76      77     -1     -1%      0         0       4        93    -17    -18%  </t>
  </si>
  <si>
    <t xml:space="preserve">  -31          71%</t>
  </si>
  <si>
    <t xml:space="preserve">Maryland         296   273     276     -3     -1%      0         0      11        276     -3     </t>
  </si>
  <si>
    <t>-1%    -23          92%</t>
  </si>
  <si>
    <t xml:space="preserve">Massachusetts       417   373     382     -9     -2%      1         1      25        415    -42    </t>
  </si>
  <si>
    <t>-10%    -44          89%</t>
  </si>
  <si>
    <t xml:space="preserve">Michigan         442   356     360     -4     -1%      1         0      47        389    -33     </t>
  </si>
  <si>
    <t>-8%    -86          81%</t>
  </si>
  <si>
    <t xml:space="preserve">Minnesota         438   368     369     -1     -0%      1         1      19        388    -20     </t>
  </si>
  <si>
    <t>-5%    -70          84%</t>
  </si>
  <si>
    <t xml:space="preserve">Mississippi         358   305     311     -6     -2%      0         0      15        324    -19     </t>
  </si>
  <si>
    <t>-6%    -53          85%</t>
  </si>
  <si>
    <t xml:space="preserve">Missouri          321   255     259     -4     -2%      0         1      13        281    -26     </t>
  </si>
  <si>
    <t>-9%    -66          79%</t>
  </si>
  <si>
    <t xml:space="preserve">Montana         251   211     212     -1     -0%      0         1      25        218     -7     -3% </t>
  </si>
  <si>
    <t xml:space="preserve">   -40          84%</t>
  </si>
  <si>
    <t xml:space="preserve">Nebraska         569   513     491     22     4%      26         2      63        508     5     1%  </t>
  </si>
  <si>
    <t xml:space="preserve">  -56          90%</t>
  </si>
  <si>
    <t xml:space="preserve">Nevada          176   179     168     11     7%      12         1      38        172     7     4%   </t>
  </si>
  <si>
    <t xml:space="preserve">  3          102%</t>
  </si>
  <si>
    <t xml:space="preserve">New Hampshire       80    55     56     -1     -2%      0         0       3        59     -4     </t>
  </si>
  <si>
    <t>-7%    -25          69%</t>
  </si>
  <si>
    <t xml:space="preserve">New Jersey        515   428     433     -5     -1%      0         0      69        436     -8     </t>
  </si>
  <si>
    <t>-2%    -87          83%</t>
  </si>
  <si>
    <t xml:space="preserve">New Mexico        117   119     106     13     12%      15         1      32        101    18     </t>
  </si>
  <si>
    <t>18%     2          102%</t>
  </si>
  <si>
    <t xml:space="preserve">New York        1,033   813     823    -10     -1%      3         0      46        887    -74     </t>
  </si>
  <si>
    <t>-8%    -220          79%</t>
  </si>
  <si>
    <t xml:space="preserve">North Carolina       875   810     813     -3     -0%      0         2      29        869    -59    </t>
  </si>
  <si>
    <t xml:space="preserve"> -7%    -65          93%</t>
  </si>
  <si>
    <t xml:space="preserve">North Dakota       174   127     125     2     2%      2         0       7        141    -14    </t>
  </si>
  <si>
    <t>-10%    -47          73%</t>
  </si>
  <si>
    <t xml:space="preserve">Ohio           552   450     451     -1     -0%      1         1      23        489    -39     -8%  </t>
  </si>
  <si>
    <t xml:space="preserve">  -102          82%</t>
  </si>
  <si>
    <t xml:space="preserve">Oklahoma         295   221     225     -4     -2%      0         0      16        249    -28    </t>
  </si>
  <si>
    <t>-11%    -74          75%</t>
  </si>
  <si>
    <t xml:space="preserve">Oregon          230   168     172     -4     -2%      1         0      12        186    -18    -10% </t>
  </si>
  <si>
    <t xml:space="preserve">   -62          73%</t>
  </si>
  <si>
    <t xml:space="preserve">Pennsylvania        670   590     595     -5     -1%      1         0      44        614    -24     </t>
  </si>
  <si>
    <t>-4%    -80          88%</t>
  </si>
  <si>
    <t xml:space="preserve">Puerto Rico         0    20      19     1     5%      1         0       6        16     4     25%   </t>
  </si>
  <si>
    <t xml:space="preserve">  20          0%</t>
  </si>
  <si>
    <t xml:space="preserve">Rhode Island        75    58      57     1     2%      1         0       4        65     -7    -11% </t>
  </si>
  <si>
    <t xml:space="preserve">   -17          77%</t>
  </si>
  <si>
    <t xml:space="preserve">South Carolina       277   249     247     2     1%      2         0      38        241     8     </t>
  </si>
  <si>
    <t>3%    -28          90%</t>
  </si>
  <si>
    <t xml:space="preserve">South Dakota       195   148     149     -1     -1%      0         0       8        164    -16    </t>
  </si>
  <si>
    <t>-10%    -47          76%</t>
  </si>
  <si>
    <t xml:space="preserve">Tennessee         438   411     414     -3     -1%      1         0      55        412     -1     </t>
  </si>
  <si>
    <t>-0%    -27          94%</t>
  </si>
  <si>
    <t xml:space="preserve">Texas          1,565   1,280    1,295    -15     -1%      4         0      94       1,393   -113    </t>
  </si>
  <si>
    <t xml:space="preserve"> -8%    -285          82%</t>
  </si>
  <si>
    <t xml:space="preserve">Utah           257   194     191     3     2%      2         0      19        232    -38    -16%    </t>
  </si>
  <si>
    <t>-63          75%</t>
  </si>
  <si>
    <t xml:space="preserve">Vermont          61    46     46     0     0%      0         0       3        46     0     0%    </t>
  </si>
  <si>
    <t xml:space="preserve">Virginia          462   382     386     -4     -1%      0         0      41        379     3     1% </t>
  </si>
  <si>
    <t xml:space="preserve">Washington        356   257     259     -2     -1%      0         0      17        288    -31    </t>
  </si>
  <si>
    <t xml:space="preserve">West Virginia        92    78     75     3     4%      2         1       4        83     -5     -6% </t>
  </si>
  <si>
    <t xml:space="preserve">Wisconsin         363   284     288     -4     -1%      0         0      10        326    -42    </t>
  </si>
  <si>
    <t xml:space="preserve">Wyoming          87    66     69     -3     -4%      0         0       1        74     -8    -11%   </t>
  </si>
  <si>
    <t xml:space="preserve">Zunassigned         0    31     26     5     19%      0         0       0        75    -44    -59%  </t>
  </si>
  <si>
    <t>Total              16,633   16,743   -110           105             1,382      17,925</t>
  </si>
  <si>
    <t>2024 IFAPAC Goals</t>
  </si>
  <si>
    <r>
      <rPr>
        <b/>
        <sz val="14"/>
        <color theme="1"/>
        <rFont val="Aptos Narrow"/>
        <family val="2"/>
        <scheme val="minor"/>
      </rPr>
      <t>Contribution Goal</t>
    </r>
    <r>
      <rPr>
        <sz val="14"/>
        <color theme="1"/>
        <rFont val="Aptos Narrow"/>
        <family val="2"/>
        <scheme val="minor"/>
      </rPr>
      <t>: $1,700,000</t>
    </r>
  </si>
  <si>
    <r>
      <rPr>
        <b/>
        <sz val="14"/>
        <color theme="1"/>
        <rFont val="Aptos Narrow"/>
        <family val="2"/>
        <scheme val="minor"/>
      </rPr>
      <t>Participation Goal</t>
    </r>
    <r>
      <rPr>
        <sz val="14"/>
        <color theme="1"/>
        <rFont val="Aptos Narrow"/>
        <family val="2"/>
        <scheme val="minor"/>
      </rPr>
      <t>: 20% (3,327)</t>
    </r>
  </si>
  <si>
    <t>State</t>
  </si>
  <si>
    <t>2023 Year-End Membership</t>
  </si>
  <si>
    <t>Participation Goal</t>
  </si>
  <si>
    <t>Contributions Goal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</si>
  <si>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</si>
  <si>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</si>
  <si>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</si>
  <si>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</si>
  <si>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</si>
  <si>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</si>
  <si>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</si>
  <si>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</si>
  <si>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</si>
  <si>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</si>
  <si>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Greater Washington DC</t>
  </si>
  <si>
    <t>Guam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</si>
  <si>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</si>
  <si>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</si>
  <si>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</si>
  <si>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</si>
  <si>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</si>
  <si>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</si>
  <si>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</si>
  <si>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</si>
  <si>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</si>
  <si>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</si>
  <si>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</si>
  <si>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</si>
  <si>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</si>
  <si>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</si>
  <si>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</si>
  <si>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</si>
  <si>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</si>
  <si>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</si>
  <si>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</si>
  <si>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</si>
  <si>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</si>
  <si>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</si>
  <si>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</si>
  <si>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</si>
  <si>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</si>
  <si>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</si>
  <si>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</si>
  <si>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</si>
  <si>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</si>
  <si>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</si>
  <si>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</si>
  <si>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</si>
  <si>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</si>
  <si>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</si>
  <si>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</si>
  <si>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</si>
  <si>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</si>
  <si>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</si>
  <si>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</si>
  <si>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</si>
  <si>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Z_Unassigned</t>
  </si>
  <si>
    <t>Total</t>
  </si>
  <si>
    <t xml:space="preserve">Adjusted for Growth Actual +5 </t>
  </si>
  <si>
    <t>Adjusted for Growth  Actual +500</t>
  </si>
  <si>
    <t xml:space="preserve">If the 2024 Fair Share Goal is less than the Chapter's previous year actual achieved, then IFAPAC has adjusted the goal for growth.  </t>
  </si>
  <si>
    <t xml:space="preserve">The incentive program will be based of off the Fair Share calculation, however the chapter is highly encouraged to advertise and announce the adjusted goals  </t>
  </si>
  <si>
    <t xml:space="preserve">Indiana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</si>
</sst>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]#,##0.00"/>
    <numFmt numFmtId="165" formatCode="&quot;$&quot;#,##0.00;[Red]&quot;$&quot;#,##0.00"/>
    <numFmt numFmtId="166" formatCode="&quot;$&quot;#,##0.00"/>
  </numFmts>
  <fonts count="14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3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1"/>
      <name val="Aptos"/>
      <family val="2"/>
    </font>
    <font>
      <sz val="11"/>
      <color rgb="FF00B050"/>
      <name val="Aptos"/>
      <family val="2"/>
    </font>
    <font>
      <sz val="11"/>
      <color rgb="FFFF0000"/>
      <name val="Aptos"/>
      <family val="2"/>
    </font>
    <font>
      <sz val="11"/>
      <color theme="1"/>
      <name val="Aptos Narrow"/>
      <family val="2"/>
      <scheme val="minor"/>
    </font>
    <font>
      <sz val="12"/>
      <name val="Aptos Narrow"/>
      <family val="2"/>
      <scheme val="minor"/>
    </font>
    <font>
      <sz val="12"/>
      <color rgb="FF00B050"/>
      <name val="Aptos Narrow"/>
      <family val="2"/>
      <scheme val="minor"/>
    </font>
    <font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4999237037263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1">
    <xf numFmtId="0" fontId="0" fillId="0" borderId="0" xfId="0"/>
    <xf numFmtId="9" fontId="0" fillId="0" borderId="0" xfId="0" applyNumberFormat="1"/>
    <xf numFmtId="0" fontId="0" fillId="0" borderId="0" xfId="0" applyAlignment="1">
      <alignment vertical="center" wrapText="1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5" fontId="1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3" xfId="1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1" fillId="2" borderId="14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11" xfId="1" applyNumberFormat="1" applyFont="1" applyBorder="1" applyAlignment="1">
      <alignment horizontal="center"/>
    </xf>
    <xf numFmtId="0" fontId="6" fillId="2" borderId="13" xfId="0" applyFont="1" applyFill="1" applyBorder="1"/>
    <xf numFmtId="165" fontId="11" fillId="0" borderId="3" xfId="1" applyNumberFormat="1" applyFont="1" applyBorder="1" applyAlignment="1">
      <alignment horizontal="center" vertical="top"/>
    </xf>
    <xf numFmtId="165" fontId="1" fillId="0" borderId="3" xfId="1" applyNumberFormat="1" applyFont="1" applyBorder="1" applyAlignment="1">
      <alignment horizontal="center"/>
    </xf>
    <xf numFmtId="165" fontId="12" fillId="0" borderId="3" xfId="1" applyNumberFormat="1" applyFont="1" applyBorder="1" applyAlignment="1">
      <alignment horizontal="center" vertical="top"/>
    </xf>
    <xf numFmtId="165" fontId="13" fillId="0" borderId="3" xfId="1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0" fontId="5" fillId="0" borderId="11" xfId="0" applyFont="1" applyBorder="1"/>
    <xf numFmtId="0" fontId="5" fillId="0" borderId="6" xfId="0" applyFont="1" applyBorder="1"/>
    <xf numFmtId="0" fontId="5" fillId="0" borderId="12" xfId="0" applyFont="1" applyBorder="1"/>
    <xf numFmtId="0" fontId="1" fillId="3" borderId="15" xfId="0" applyFont="1" applyFill="1" applyBorder="1" applyAlignment="1">
      <alignment horizontal="left" indent="1"/>
    </xf>
    <xf numFmtId="0" fontId="1" fillId="3" borderId="0" xfId="0" applyFont="1" applyFill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079A-935F-4F5F-9723-843F2C74A04D}">
  <dimension ref="A1:I62"/>
  <sheetViews>
    <sheetView tabSelected="1" zoomScaleNormal="100" workbookViewId="0">
      <selection sqref="A1:F1"/>
    </sheetView>
  </sheetViews>
  <sheetFormatPr defaultColWidth="13.26953125" defaultRowHeight="16" x14ac:dyDescent="0.4"/>
  <cols>
    <col min="1" max="1" width="24.26953125" customWidth="1"/>
    <col min="2" max="2" width="17.81640625" customWidth="1"/>
    <col min="3" max="4" width="17.54296875" customWidth="1"/>
    <col min="5" max="5" width="18.453125" style="16" customWidth="1"/>
    <col min="6" max="6" width="13.26953125" style="6"/>
  </cols>
  <sheetData>
    <row r="1" spans="1:7" ht="48" thickBot="1" x14ac:dyDescent="1.1499999999999999">
      <c r="A1" s="42" t="s">
        <v>101</v>
      </c>
      <c r="B1" s="43"/>
      <c r="C1" s="43"/>
      <c r="D1" s="43"/>
      <c r="E1" s="43"/>
      <c r="F1" s="44"/>
    </row>
    <row r="2" spans="1:7" ht="18.5" x14ac:dyDescent="0.45">
      <c r="A2" s="45" t="s">
        <v>102</v>
      </c>
      <c r="B2" s="46"/>
      <c r="C2" s="46"/>
      <c r="D2" s="46"/>
      <c r="E2" s="46"/>
      <c r="F2" s="47"/>
    </row>
    <row r="3" spans="1:7" ht="18.5" x14ac:dyDescent="0.45">
      <c r="A3" s="48" t="s">
        <v>103</v>
      </c>
      <c r="B3" s="49"/>
      <c r="C3" s="49"/>
      <c r="D3" s="49"/>
      <c r="E3" s="49"/>
      <c r="F3" s="50"/>
    </row>
    <row r="4" spans="1:7" s="2" customFormat="1" ht="48" x14ac:dyDescent="0.35">
      <c r="A4" s="18" t="s">
        <v>104</v>
      </c>
      <c r="B4" s="18" t="s">
        <v>105</v>
      </c>
      <c r="C4" s="18" t="s">
        <v>106</v>
      </c>
      <c r="D4" s="22" t="s">
        <v>162</v>
      </c>
      <c r="E4" s="20" t="s">
        <v>107</v>
      </c>
      <c r="F4" s="19" t="s">
        <v>163</v>
      </c>
    </row>
    <row r="5" spans="1:7" x14ac:dyDescent="0.4">
      <c r="A5" s="37" t="s">
        <v>108</v>
      </c>
      <c r="B5" s="7">
        <v>142</v>
      </c>
      <c r="C5" s="24">
        <f>ROUNDUP((B5*0.2), 0)</f>
        <v>29</v>
      </c>
      <c r="D5" s="24"/>
      <c r="E5" s="11">
        <f>B5*105</f>
        <v>14910</v>
      </c>
      <c r="F5" s="31"/>
      <c r="G5" s="3"/>
    </row>
    <row r="6" spans="1:7" x14ac:dyDescent="0.4">
      <c r="A6" s="37" t="s">
        <v>109</v>
      </c>
      <c r="B6" s="7">
        <v>74</v>
      </c>
      <c r="C6" s="25">
        <f t="shared" ref="C6:C59" si="0">ROUNDUP((B6*0.2), 0)</f>
        <v>15</v>
      </c>
      <c r="D6" s="25"/>
      <c r="E6" s="12">
        <f>B6*105</f>
        <v>7770</v>
      </c>
      <c r="F6" s="31"/>
      <c r="G6" s="4"/>
    </row>
    <row r="7" spans="1:7" x14ac:dyDescent="0.4">
      <c r="A7" s="37" t="s">
        <v>110</v>
      </c>
      <c r="B7" s="7">
        <v>255</v>
      </c>
      <c r="C7" s="25">
        <f t="shared" si="0"/>
        <v>51</v>
      </c>
      <c r="D7" s="25"/>
      <c r="E7" s="12">
        <f>B7*105</f>
        <v>26775</v>
      </c>
      <c r="F7" s="31"/>
      <c r="G7" s="3"/>
    </row>
    <row r="8" spans="1:7" x14ac:dyDescent="0.4">
      <c r="A8" s="38" t="s">
        <v>111</v>
      </c>
      <c r="B8" s="25">
        <v>236</v>
      </c>
      <c r="C8" s="27">
        <f t="shared" si="0"/>
        <v>48</v>
      </c>
      <c r="D8" s="25"/>
      <c r="E8" s="12">
        <f t="shared" ref="E8:E59" si="1">B8*105</f>
        <v>24780</v>
      </c>
      <c r="F8" s="31"/>
      <c r="G8" s="5"/>
    </row>
    <row r="9" spans="1:7" x14ac:dyDescent="0.4">
      <c r="A9" s="37" t="s">
        <v>112</v>
      </c>
      <c r="B9" s="7">
        <v>1036</v>
      </c>
      <c r="C9" s="25">
        <f t="shared" si="0"/>
        <v>208</v>
      </c>
      <c r="D9" s="25"/>
      <c r="E9" s="12">
        <f t="shared" si="1"/>
        <v>108780</v>
      </c>
      <c r="F9" s="31"/>
      <c r="G9" s="5"/>
    </row>
    <row r="10" spans="1:7" x14ac:dyDescent="0.4">
      <c r="A10" s="37" t="s">
        <v>113</v>
      </c>
      <c r="B10" s="7">
        <v>297</v>
      </c>
      <c r="C10" s="25">
        <f t="shared" si="0"/>
        <v>60</v>
      </c>
      <c r="D10" s="25"/>
      <c r="E10" s="12">
        <f t="shared" si="1"/>
        <v>31185</v>
      </c>
      <c r="F10" s="31"/>
      <c r="G10" s="3"/>
    </row>
    <row r="11" spans="1:7" x14ac:dyDescent="0.4">
      <c r="A11" s="37" t="s">
        <v>114</v>
      </c>
      <c r="B11" s="7">
        <v>138</v>
      </c>
      <c r="C11" s="25">
        <f t="shared" si="0"/>
        <v>28</v>
      </c>
      <c r="D11" s="25"/>
      <c r="E11" s="13">
        <f>B11*105</f>
        <v>14490</v>
      </c>
      <c r="F11" s="31"/>
      <c r="G11" s="3"/>
    </row>
    <row r="12" spans="1:7" x14ac:dyDescent="0.4">
      <c r="A12" s="37" t="s">
        <v>115</v>
      </c>
      <c r="B12" s="7">
        <v>82</v>
      </c>
      <c r="C12" s="25">
        <f t="shared" si="0"/>
        <v>17</v>
      </c>
      <c r="D12" s="25">
        <v>25</v>
      </c>
      <c r="E12" s="12">
        <f t="shared" si="1"/>
        <v>8610</v>
      </c>
      <c r="F12" s="31">
        <v>14198</v>
      </c>
      <c r="G12" s="4"/>
    </row>
    <row r="13" spans="1:7" x14ac:dyDescent="0.4">
      <c r="A13" s="37" t="s">
        <v>116</v>
      </c>
      <c r="B13" s="7">
        <v>1103</v>
      </c>
      <c r="C13" s="25">
        <f t="shared" si="0"/>
        <v>221</v>
      </c>
      <c r="D13" s="25">
        <v>233</v>
      </c>
      <c r="E13" s="12">
        <f t="shared" si="1"/>
        <v>115815</v>
      </c>
      <c r="F13" s="31">
        <v>128405.19</v>
      </c>
      <c r="G13" s="4"/>
    </row>
    <row r="14" spans="1:7" x14ac:dyDescent="0.4">
      <c r="A14" s="37" t="s">
        <v>117</v>
      </c>
      <c r="B14" s="7">
        <v>521</v>
      </c>
      <c r="C14" s="25">
        <f t="shared" si="0"/>
        <v>105</v>
      </c>
      <c r="D14" s="25">
        <v>174</v>
      </c>
      <c r="E14" s="12">
        <f t="shared" si="1"/>
        <v>54705</v>
      </c>
      <c r="F14" s="31">
        <v>79700.75</v>
      </c>
      <c r="G14" s="4"/>
    </row>
    <row r="15" spans="1:7" x14ac:dyDescent="0.4">
      <c r="A15" s="37" t="s">
        <v>118</v>
      </c>
      <c r="B15" s="7">
        <v>86</v>
      </c>
      <c r="C15" s="25">
        <f t="shared" si="0"/>
        <v>18</v>
      </c>
      <c r="D15" s="25"/>
      <c r="E15" s="12">
        <f t="shared" si="1"/>
        <v>9030</v>
      </c>
      <c r="F15" s="32"/>
    </row>
    <row r="16" spans="1:7" x14ac:dyDescent="0.4">
      <c r="A16" s="37" t="s">
        <v>119</v>
      </c>
      <c r="B16" s="7">
        <v>2</v>
      </c>
      <c r="C16" s="25">
        <f>ROUNDUP((B16*0.2), 0)</f>
        <v>1</v>
      </c>
      <c r="D16" s="25"/>
      <c r="E16" s="12">
        <f t="shared" si="1"/>
        <v>210</v>
      </c>
      <c r="F16" s="33"/>
      <c r="G16" s="5"/>
    </row>
    <row r="17" spans="1:7" x14ac:dyDescent="0.4">
      <c r="A17" s="37" t="s">
        <v>120</v>
      </c>
      <c r="B17" s="7">
        <v>130</v>
      </c>
      <c r="C17" s="25">
        <f t="shared" si="0"/>
        <v>26</v>
      </c>
      <c r="D17" s="25">
        <v>29</v>
      </c>
      <c r="E17" s="12">
        <f t="shared" si="1"/>
        <v>13650</v>
      </c>
      <c r="F17" s="34"/>
      <c r="G17" s="3"/>
    </row>
    <row r="18" spans="1:7" x14ac:dyDescent="0.4">
      <c r="A18" s="37" t="s">
        <v>121</v>
      </c>
      <c r="B18" s="7">
        <v>96</v>
      </c>
      <c r="C18" s="25">
        <f t="shared" si="0"/>
        <v>20</v>
      </c>
      <c r="D18" s="25">
        <v>26</v>
      </c>
      <c r="E18" s="12">
        <f t="shared" si="1"/>
        <v>10080</v>
      </c>
      <c r="F18" s="34"/>
      <c r="G18" s="3"/>
    </row>
    <row r="19" spans="1:7" x14ac:dyDescent="0.4">
      <c r="A19" s="37" t="s">
        <v>122</v>
      </c>
      <c r="B19" s="7">
        <v>713</v>
      </c>
      <c r="C19" s="25">
        <f t="shared" si="0"/>
        <v>143</v>
      </c>
      <c r="D19" s="25"/>
      <c r="E19" s="12">
        <f t="shared" si="1"/>
        <v>74865</v>
      </c>
      <c r="F19" s="33"/>
      <c r="G19" s="3"/>
    </row>
    <row r="20" spans="1:7" x14ac:dyDescent="0.4">
      <c r="A20" s="37" t="s">
        <v>166</v>
      </c>
      <c r="B20" s="7">
        <v>277</v>
      </c>
      <c r="C20" s="25">
        <f t="shared" si="0"/>
        <v>56</v>
      </c>
      <c r="D20" s="25">
        <v>77</v>
      </c>
      <c r="E20" s="12">
        <f t="shared" si="1"/>
        <v>29085</v>
      </c>
      <c r="F20" s="32">
        <v>3269.44</v>
      </c>
    </row>
    <row r="21" spans="1:7" x14ac:dyDescent="0.4">
      <c r="A21" s="37" t="s">
        <v>123</v>
      </c>
      <c r="B21" s="7">
        <v>512</v>
      </c>
      <c r="C21" s="25">
        <f t="shared" si="0"/>
        <v>103</v>
      </c>
      <c r="D21" s="25">
        <v>182</v>
      </c>
      <c r="E21" s="12">
        <f t="shared" si="1"/>
        <v>53760</v>
      </c>
      <c r="F21" s="32">
        <v>139000</v>
      </c>
    </row>
    <row r="22" spans="1:7" x14ac:dyDescent="0.4">
      <c r="A22" s="37" t="s">
        <v>124</v>
      </c>
      <c r="B22" s="7">
        <v>269</v>
      </c>
      <c r="C22" s="25">
        <f t="shared" si="0"/>
        <v>54</v>
      </c>
      <c r="D22" s="25"/>
      <c r="E22" s="12">
        <f t="shared" si="1"/>
        <v>28245</v>
      </c>
      <c r="F22" s="32"/>
    </row>
    <row r="23" spans="1:7" x14ac:dyDescent="0.4">
      <c r="A23" s="37" t="s">
        <v>125</v>
      </c>
      <c r="B23" s="7">
        <v>167</v>
      </c>
      <c r="C23" s="25">
        <f t="shared" si="0"/>
        <v>34</v>
      </c>
      <c r="D23" s="25"/>
      <c r="E23" s="12">
        <f t="shared" si="1"/>
        <v>17535</v>
      </c>
      <c r="F23" s="32"/>
    </row>
    <row r="24" spans="1:7" x14ac:dyDescent="0.4">
      <c r="A24" s="37" t="s">
        <v>126</v>
      </c>
      <c r="B24" s="7">
        <v>303</v>
      </c>
      <c r="C24" s="25">
        <f t="shared" si="0"/>
        <v>61</v>
      </c>
      <c r="D24" s="25"/>
      <c r="E24" s="12">
        <f t="shared" si="1"/>
        <v>31815</v>
      </c>
      <c r="F24" s="32"/>
    </row>
    <row r="25" spans="1:7" x14ac:dyDescent="0.4">
      <c r="A25" s="37" t="s">
        <v>127</v>
      </c>
      <c r="B25" s="7">
        <v>76</v>
      </c>
      <c r="C25" s="25">
        <f t="shared" si="0"/>
        <v>16</v>
      </c>
      <c r="D25" s="25"/>
      <c r="E25" s="12">
        <f t="shared" si="1"/>
        <v>7980</v>
      </c>
      <c r="F25" s="32"/>
    </row>
    <row r="26" spans="1:7" x14ac:dyDescent="0.4">
      <c r="A26" s="37" t="s">
        <v>128</v>
      </c>
      <c r="B26" s="7">
        <v>273</v>
      </c>
      <c r="C26" s="25">
        <f t="shared" si="0"/>
        <v>55</v>
      </c>
      <c r="D26" s="25"/>
      <c r="E26" s="12">
        <f t="shared" si="1"/>
        <v>28665</v>
      </c>
      <c r="F26" s="32"/>
    </row>
    <row r="27" spans="1:7" x14ac:dyDescent="0.4">
      <c r="A27" s="37" t="s">
        <v>129</v>
      </c>
      <c r="B27" s="7">
        <v>373</v>
      </c>
      <c r="C27" s="25">
        <f t="shared" si="0"/>
        <v>75</v>
      </c>
      <c r="D27" s="25"/>
      <c r="E27" s="12">
        <f t="shared" si="1"/>
        <v>39165</v>
      </c>
      <c r="F27" s="32"/>
    </row>
    <row r="28" spans="1:7" x14ac:dyDescent="0.4">
      <c r="A28" s="37" t="s">
        <v>130</v>
      </c>
      <c r="B28" s="7">
        <v>356</v>
      </c>
      <c r="C28" s="25">
        <f t="shared" si="0"/>
        <v>72</v>
      </c>
      <c r="D28" s="25"/>
      <c r="E28" s="12">
        <f t="shared" si="1"/>
        <v>37380</v>
      </c>
      <c r="F28" s="32"/>
    </row>
    <row r="29" spans="1:7" x14ac:dyDescent="0.4">
      <c r="A29" s="37" t="s">
        <v>131</v>
      </c>
      <c r="B29" s="7">
        <v>368</v>
      </c>
      <c r="C29" s="25">
        <f t="shared" si="0"/>
        <v>74</v>
      </c>
      <c r="D29" s="25"/>
      <c r="E29" s="12">
        <f t="shared" si="1"/>
        <v>38640</v>
      </c>
      <c r="F29" s="32"/>
    </row>
    <row r="30" spans="1:7" x14ac:dyDescent="0.4">
      <c r="A30" s="37" t="s">
        <v>132</v>
      </c>
      <c r="B30" s="7">
        <v>305</v>
      </c>
      <c r="C30" s="25">
        <f t="shared" si="0"/>
        <v>61</v>
      </c>
      <c r="D30" s="25">
        <v>66</v>
      </c>
      <c r="E30" s="12">
        <f t="shared" si="1"/>
        <v>32025</v>
      </c>
      <c r="F30" s="32"/>
    </row>
    <row r="31" spans="1:7" x14ac:dyDescent="0.4">
      <c r="A31" s="37" t="s">
        <v>133</v>
      </c>
      <c r="B31" s="7">
        <v>255</v>
      </c>
      <c r="C31" s="25">
        <f t="shared" si="0"/>
        <v>51</v>
      </c>
      <c r="D31" s="25"/>
      <c r="E31" s="12">
        <f t="shared" si="1"/>
        <v>26775</v>
      </c>
      <c r="F31" s="32"/>
    </row>
    <row r="32" spans="1:7" x14ac:dyDescent="0.4">
      <c r="A32" s="37" t="s">
        <v>134</v>
      </c>
      <c r="B32" s="7">
        <v>211</v>
      </c>
      <c r="C32" s="25">
        <f t="shared" si="0"/>
        <v>43</v>
      </c>
      <c r="D32" s="25"/>
      <c r="E32" s="12">
        <f t="shared" si="1"/>
        <v>22155</v>
      </c>
      <c r="F32" s="32">
        <v>27000</v>
      </c>
    </row>
    <row r="33" spans="1:6" x14ac:dyDescent="0.4">
      <c r="A33" s="37" t="s">
        <v>135</v>
      </c>
      <c r="B33" s="7">
        <v>513</v>
      </c>
      <c r="C33" s="25">
        <f t="shared" si="0"/>
        <v>103</v>
      </c>
      <c r="D33" s="25">
        <v>137</v>
      </c>
      <c r="E33" s="12">
        <f t="shared" si="1"/>
        <v>53865</v>
      </c>
      <c r="F33" s="32">
        <v>88000</v>
      </c>
    </row>
    <row r="34" spans="1:6" x14ac:dyDescent="0.4">
      <c r="A34" s="37" t="s">
        <v>136</v>
      </c>
      <c r="B34" s="7">
        <v>179</v>
      </c>
      <c r="C34" s="25">
        <f t="shared" si="0"/>
        <v>36</v>
      </c>
      <c r="D34" s="25"/>
      <c r="E34" s="12">
        <f t="shared" si="1"/>
        <v>18795</v>
      </c>
      <c r="F34" s="32">
        <v>24365.75</v>
      </c>
    </row>
    <row r="35" spans="1:6" x14ac:dyDescent="0.4">
      <c r="A35" s="37" t="s">
        <v>137</v>
      </c>
      <c r="B35" s="7">
        <v>55</v>
      </c>
      <c r="C35" s="25">
        <f t="shared" si="0"/>
        <v>11</v>
      </c>
      <c r="D35" s="25"/>
      <c r="E35" s="12">
        <f t="shared" si="1"/>
        <v>5775</v>
      </c>
      <c r="F35" s="32"/>
    </row>
    <row r="36" spans="1:6" x14ac:dyDescent="0.4">
      <c r="A36" s="37" t="s">
        <v>138</v>
      </c>
      <c r="B36" s="7">
        <v>428</v>
      </c>
      <c r="C36" s="25">
        <f t="shared" si="0"/>
        <v>86</v>
      </c>
      <c r="D36" s="25"/>
      <c r="E36" s="12">
        <f t="shared" si="1"/>
        <v>44940</v>
      </c>
      <c r="F36" s="32"/>
    </row>
    <row r="37" spans="1:6" x14ac:dyDescent="0.4">
      <c r="A37" s="37" t="s">
        <v>139</v>
      </c>
      <c r="B37" s="7">
        <v>119</v>
      </c>
      <c r="C37" s="25">
        <f t="shared" si="0"/>
        <v>24</v>
      </c>
      <c r="D37" s="25">
        <v>36</v>
      </c>
      <c r="E37" s="12">
        <f t="shared" si="1"/>
        <v>12495</v>
      </c>
      <c r="F37" s="32">
        <v>17657.25</v>
      </c>
    </row>
    <row r="38" spans="1:6" x14ac:dyDescent="0.4">
      <c r="A38" s="37" t="s">
        <v>140</v>
      </c>
      <c r="B38" s="7">
        <v>813</v>
      </c>
      <c r="C38" s="25">
        <f t="shared" si="0"/>
        <v>163</v>
      </c>
      <c r="D38" s="25"/>
      <c r="E38" s="12">
        <f t="shared" si="1"/>
        <v>85365</v>
      </c>
      <c r="F38" s="32"/>
    </row>
    <row r="39" spans="1:6" x14ac:dyDescent="0.4">
      <c r="A39" s="37" t="s">
        <v>141</v>
      </c>
      <c r="B39" s="7">
        <v>810</v>
      </c>
      <c r="C39" s="25">
        <f>ROUNDUP((B39*0.2), 0)</f>
        <v>162</v>
      </c>
      <c r="D39" s="25"/>
      <c r="E39" s="12">
        <f t="shared" si="1"/>
        <v>85050</v>
      </c>
      <c r="F39" s="32"/>
    </row>
    <row r="40" spans="1:6" x14ac:dyDescent="0.4">
      <c r="A40" s="37" t="s">
        <v>142</v>
      </c>
      <c r="B40" s="7">
        <v>127</v>
      </c>
      <c r="C40" s="25">
        <f t="shared" si="0"/>
        <v>26</v>
      </c>
      <c r="D40" s="25">
        <v>49</v>
      </c>
      <c r="E40" s="12">
        <f t="shared" si="1"/>
        <v>13335</v>
      </c>
      <c r="F40" s="32">
        <v>21122.25</v>
      </c>
    </row>
    <row r="41" spans="1:6" x14ac:dyDescent="0.4">
      <c r="A41" s="37" t="s">
        <v>143</v>
      </c>
      <c r="B41" s="7">
        <v>450</v>
      </c>
      <c r="C41" s="25">
        <f t="shared" si="0"/>
        <v>90</v>
      </c>
      <c r="D41" s="25"/>
      <c r="E41" s="12">
        <f t="shared" si="1"/>
        <v>47250</v>
      </c>
      <c r="F41" s="32"/>
    </row>
    <row r="42" spans="1:6" ht="17" customHeight="1" x14ac:dyDescent="0.4">
      <c r="A42" s="37" t="s">
        <v>144</v>
      </c>
      <c r="B42" s="7">
        <v>221</v>
      </c>
      <c r="C42" s="25">
        <f t="shared" si="0"/>
        <v>45</v>
      </c>
      <c r="D42" s="25">
        <v>72</v>
      </c>
      <c r="E42" s="12">
        <f t="shared" si="1"/>
        <v>23205</v>
      </c>
      <c r="F42" s="32">
        <v>28758.5</v>
      </c>
    </row>
    <row r="43" spans="1:6" x14ac:dyDescent="0.4">
      <c r="A43" s="37" t="s">
        <v>145</v>
      </c>
      <c r="B43" s="7">
        <v>168</v>
      </c>
      <c r="C43" s="25">
        <f t="shared" si="0"/>
        <v>34</v>
      </c>
      <c r="D43" s="25"/>
      <c r="E43" s="12">
        <f t="shared" si="1"/>
        <v>17640</v>
      </c>
      <c r="F43" s="32"/>
    </row>
    <row r="44" spans="1:6" x14ac:dyDescent="0.4">
      <c r="A44" s="37" t="s">
        <v>146</v>
      </c>
      <c r="B44" s="7">
        <v>590</v>
      </c>
      <c r="C44" s="25">
        <f t="shared" si="0"/>
        <v>118</v>
      </c>
      <c r="D44" s="25"/>
      <c r="E44" s="12">
        <f t="shared" si="1"/>
        <v>61950</v>
      </c>
      <c r="F44" s="32"/>
    </row>
    <row r="45" spans="1:6" x14ac:dyDescent="0.4">
      <c r="A45" s="37" t="s">
        <v>147</v>
      </c>
      <c r="B45" s="7">
        <v>20</v>
      </c>
      <c r="C45" s="25">
        <f t="shared" si="0"/>
        <v>4</v>
      </c>
      <c r="D45" s="25"/>
      <c r="E45" s="12">
        <f t="shared" si="1"/>
        <v>2100</v>
      </c>
      <c r="F45" s="32"/>
    </row>
    <row r="46" spans="1:6" x14ac:dyDescent="0.4">
      <c r="A46" s="37" t="s">
        <v>148</v>
      </c>
      <c r="B46" s="7">
        <v>58</v>
      </c>
      <c r="C46" s="25">
        <f t="shared" si="0"/>
        <v>12</v>
      </c>
      <c r="D46" s="25">
        <v>25</v>
      </c>
      <c r="E46" s="12">
        <f t="shared" si="1"/>
        <v>6090</v>
      </c>
      <c r="F46" s="32">
        <v>7435.75</v>
      </c>
    </row>
    <row r="47" spans="1:6" x14ac:dyDescent="0.4">
      <c r="A47" s="37" t="s">
        <v>149</v>
      </c>
      <c r="B47" s="7">
        <v>249</v>
      </c>
      <c r="C47" s="25">
        <f t="shared" si="0"/>
        <v>50</v>
      </c>
      <c r="D47" s="25"/>
      <c r="E47" s="12">
        <f t="shared" si="1"/>
        <v>26145</v>
      </c>
      <c r="F47" s="32"/>
    </row>
    <row r="48" spans="1:6" x14ac:dyDescent="0.4">
      <c r="A48" s="37" t="s">
        <v>150</v>
      </c>
      <c r="B48" s="7">
        <v>148</v>
      </c>
      <c r="C48" s="25">
        <f t="shared" si="0"/>
        <v>30</v>
      </c>
      <c r="D48" s="25">
        <v>50</v>
      </c>
      <c r="E48" s="12">
        <f t="shared" si="1"/>
        <v>15540</v>
      </c>
      <c r="F48" s="32"/>
    </row>
    <row r="49" spans="1:9" x14ac:dyDescent="0.4">
      <c r="A49" s="37" t="s">
        <v>151</v>
      </c>
      <c r="B49" s="7">
        <v>411</v>
      </c>
      <c r="C49" s="25">
        <f t="shared" si="0"/>
        <v>83</v>
      </c>
      <c r="D49" s="25">
        <v>92</v>
      </c>
      <c r="E49" s="12">
        <f t="shared" si="1"/>
        <v>43155</v>
      </c>
      <c r="F49" s="32"/>
    </row>
    <row r="50" spans="1:9" x14ac:dyDescent="0.4">
      <c r="A50" s="37" t="s">
        <v>152</v>
      </c>
      <c r="B50" s="7">
        <v>1280</v>
      </c>
      <c r="C50" s="25">
        <f t="shared" si="0"/>
        <v>256</v>
      </c>
      <c r="D50" s="25"/>
      <c r="E50" s="15">
        <f t="shared" si="1"/>
        <v>134400</v>
      </c>
      <c r="F50" s="29">
        <v>137804.74</v>
      </c>
    </row>
    <row r="51" spans="1:9" x14ac:dyDescent="0.4">
      <c r="A51" s="37" t="s">
        <v>153</v>
      </c>
      <c r="B51" s="7">
        <v>194</v>
      </c>
      <c r="C51" s="25">
        <f t="shared" si="0"/>
        <v>39</v>
      </c>
      <c r="D51" s="25">
        <v>57</v>
      </c>
      <c r="E51" s="12">
        <f t="shared" si="1"/>
        <v>20370</v>
      </c>
      <c r="F51" s="32"/>
    </row>
    <row r="52" spans="1:9" x14ac:dyDescent="0.4">
      <c r="A52" s="37" t="s">
        <v>154</v>
      </c>
      <c r="B52" s="7">
        <v>46</v>
      </c>
      <c r="C52" s="25">
        <f t="shared" si="0"/>
        <v>10</v>
      </c>
      <c r="D52" s="25"/>
      <c r="E52" s="12">
        <f t="shared" si="1"/>
        <v>4830</v>
      </c>
      <c r="F52" s="32"/>
    </row>
    <row r="53" spans="1:9" x14ac:dyDescent="0.4">
      <c r="A53" s="37" t="s">
        <v>155</v>
      </c>
      <c r="B53" s="7">
        <v>382</v>
      </c>
      <c r="C53" s="25">
        <f t="shared" si="0"/>
        <v>77</v>
      </c>
      <c r="D53" s="25"/>
      <c r="E53" s="12">
        <f t="shared" si="1"/>
        <v>40110</v>
      </c>
      <c r="F53" s="32"/>
    </row>
    <row r="54" spans="1:9" x14ac:dyDescent="0.4">
      <c r="A54" s="37" t="s">
        <v>156</v>
      </c>
      <c r="B54" s="7">
        <v>257</v>
      </c>
      <c r="C54" s="25">
        <f t="shared" si="0"/>
        <v>52</v>
      </c>
      <c r="D54" s="25">
        <v>57</v>
      </c>
      <c r="E54" s="12">
        <f t="shared" si="1"/>
        <v>26985</v>
      </c>
      <c r="F54" s="32"/>
    </row>
    <row r="55" spans="1:9" x14ac:dyDescent="0.4">
      <c r="A55" s="37" t="s">
        <v>157</v>
      </c>
      <c r="B55" s="7">
        <v>78</v>
      </c>
      <c r="C55" s="25">
        <f t="shared" si="0"/>
        <v>16</v>
      </c>
      <c r="D55" s="25">
        <v>24</v>
      </c>
      <c r="E55" s="12">
        <f t="shared" si="1"/>
        <v>8190</v>
      </c>
      <c r="F55" s="32"/>
    </row>
    <row r="56" spans="1:9" x14ac:dyDescent="0.4">
      <c r="A56" s="37" t="s">
        <v>158</v>
      </c>
      <c r="B56" s="7">
        <v>284</v>
      </c>
      <c r="C56" s="25">
        <f t="shared" si="0"/>
        <v>57</v>
      </c>
      <c r="D56" s="25">
        <v>78</v>
      </c>
      <c r="E56" s="12">
        <f t="shared" si="1"/>
        <v>29820</v>
      </c>
      <c r="F56" s="32">
        <v>37152.75</v>
      </c>
    </row>
    <row r="57" spans="1:9" x14ac:dyDescent="0.4">
      <c r="A57" s="37" t="s">
        <v>159</v>
      </c>
      <c r="B57" s="7">
        <v>66</v>
      </c>
      <c r="C57" s="25">
        <f t="shared" si="0"/>
        <v>14</v>
      </c>
      <c r="D57" s="25"/>
      <c r="E57" s="12">
        <f t="shared" si="1"/>
        <v>6930</v>
      </c>
      <c r="F57" s="32"/>
    </row>
    <row r="58" spans="1:9" x14ac:dyDescent="0.4">
      <c r="A58" s="39" t="s">
        <v>160</v>
      </c>
      <c r="B58" s="35">
        <v>31</v>
      </c>
      <c r="C58" s="26">
        <f t="shared" si="0"/>
        <v>7</v>
      </c>
      <c r="D58" s="26"/>
      <c r="E58" s="14">
        <f t="shared" si="1"/>
        <v>3255</v>
      </c>
      <c r="F58" s="36"/>
    </row>
    <row r="59" spans="1:9" x14ac:dyDescent="0.4">
      <c r="A59" s="30" t="s">
        <v>161</v>
      </c>
      <c r="B59" s="23">
        <f>SUM(B5:B58)</f>
        <v>16633</v>
      </c>
      <c r="C59" s="23">
        <f t="shared" si="0"/>
        <v>3327</v>
      </c>
      <c r="D59" s="23"/>
      <c r="E59" s="21">
        <f t="shared" si="1"/>
        <v>1746465</v>
      </c>
      <c r="F59" s="17"/>
    </row>
    <row r="60" spans="1:9" x14ac:dyDescent="0.4">
      <c r="A60" s="8"/>
      <c r="B60" s="9"/>
      <c r="C60" s="10"/>
      <c r="D60" s="10"/>
      <c r="E60" s="15"/>
      <c r="F60" s="28"/>
    </row>
    <row r="61" spans="1:9" x14ac:dyDescent="0.4">
      <c r="A61" s="40" t="s">
        <v>164</v>
      </c>
      <c r="B61" s="41"/>
      <c r="C61" s="41"/>
      <c r="D61" s="41"/>
      <c r="E61" s="41"/>
      <c r="F61" s="41"/>
      <c r="G61" s="41"/>
      <c r="H61" s="41"/>
      <c r="I61" s="41"/>
    </row>
    <row r="62" spans="1:9" x14ac:dyDescent="0.4">
      <c r="A62" s="40" t="s">
        <v>165</v>
      </c>
      <c r="B62" s="41"/>
      <c r="C62" s="41"/>
      <c r="D62" s="41"/>
      <c r="E62" s="41"/>
      <c r="F62" s="41"/>
      <c r="G62" s="41"/>
      <c r="H62" s="41"/>
      <c r="I62" s="41"/>
    </row>
  </sheetData>
  <mergeCells count="5">
    <mergeCell ref="A62:I62"/>
    <mergeCell ref="A61:I61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F5D2-95BE-4AC4-BDC6-636BD14B48A5}">
  <dimension ref="A1:A1521"/>
  <sheetViews>
    <sheetView workbookViewId="0">
      <selection activeCell="B62" sqref="B62"/>
    </sheetView>
  </sheetViews>
  <sheetFormatPr defaultRowHeight="14.5" x14ac:dyDescent="0.35"/>
  <cols>
    <col min="1" max="1" width="68.7265625" bestFit="1" customWidth="1"/>
    <col min="16384" max="16384" width="9.1796875" bestFit="1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9" spans="1:1" x14ac:dyDescent="0.35">
      <c r="A9" t="s">
        <v>4</v>
      </c>
    </row>
    <row r="10" spans="1:1" x14ac:dyDescent="0.35">
      <c r="A10" t="s">
        <v>5</v>
      </c>
    </row>
    <row r="15" spans="1:1" x14ac:dyDescent="0.35">
      <c r="A15" t="s">
        <v>6</v>
      </c>
    </row>
    <row r="16" spans="1:1" x14ac:dyDescent="0.35">
      <c r="A16" t="s">
        <v>7</v>
      </c>
    </row>
    <row r="22" spans="1:1" x14ac:dyDescent="0.35">
      <c r="A22" t="s">
        <v>8</v>
      </c>
    </row>
    <row r="23" spans="1:1" x14ac:dyDescent="0.35">
      <c r="A23" t="s">
        <v>9</v>
      </c>
    </row>
    <row r="30" spans="1:1" x14ac:dyDescent="0.35">
      <c r="A30" t="s">
        <v>10</v>
      </c>
    </row>
    <row r="31" spans="1:1" x14ac:dyDescent="0.35">
      <c r="A31" t="s">
        <v>11</v>
      </c>
    </row>
    <row r="39" spans="1:1" x14ac:dyDescent="0.35">
      <c r="A39" t="s">
        <v>12</v>
      </c>
    </row>
    <row r="40" spans="1:1" x14ac:dyDescent="0.35">
      <c r="A40" t="s">
        <v>13</v>
      </c>
    </row>
    <row r="50" spans="1:1" x14ac:dyDescent="0.35">
      <c r="A50" t="s">
        <v>14</v>
      </c>
    </row>
    <row r="51" spans="1:1" x14ac:dyDescent="0.35">
      <c r="A51" t="s">
        <v>15</v>
      </c>
    </row>
    <row r="62" spans="1:1" x14ac:dyDescent="0.35">
      <c r="A62" t="s">
        <v>16</v>
      </c>
    </row>
    <row r="63" spans="1:1" x14ac:dyDescent="0.35">
      <c r="A63" t="s">
        <v>17</v>
      </c>
    </row>
    <row r="75" spans="1:1" x14ac:dyDescent="0.35">
      <c r="A75" t="s">
        <v>18</v>
      </c>
    </row>
    <row r="76" spans="1:1" x14ac:dyDescent="0.35">
      <c r="A76" t="s">
        <v>19</v>
      </c>
    </row>
    <row r="89" spans="1:1" x14ac:dyDescent="0.35">
      <c r="A89" t="s">
        <v>20</v>
      </c>
    </row>
    <row r="90" spans="1:1" x14ac:dyDescent="0.35">
      <c r="A90" t="s">
        <v>21</v>
      </c>
    </row>
    <row r="104" spans="1:1" x14ac:dyDescent="0.35">
      <c r="A104" t="s">
        <v>22</v>
      </c>
    </row>
    <row r="105" spans="1:1" x14ac:dyDescent="0.35">
      <c r="A105" s="1">
        <v>0</v>
      </c>
    </row>
    <row r="120" spans="1:1" x14ac:dyDescent="0.35">
      <c r="A120" t="s">
        <v>23</v>
      </c>
    </row>
    <row r="121" spans="1:1" x14ac:dyDescent="0.35">
      <c r="A121" t="s">
        <v>24</v>
      </c>
    </row>
    <row r="138" spans="1:1" x14ac:dyDescent="0.35">
      <c r="A138" t="s">
        <v>25</v>
      </c>
    </row>
    <row r="139" spans="1:1" x14ac:dyDescent="0.35">
      <c r="A139" t="s">
        <v>26</v>
      </c>
    </row>
    <row r="157" spans="1:1" x14ac:dyDescent="0.35">
      <c r="A157" t="s">
        <v>27</v>
      </c>
    </row>
    <row r="158" spans="1:1" x14ac:dyDescent="0.35">
      <c r="A158" t="s">
        <v>28</v>
      </c>
    </row>
    <row r="177" spans="1:1" x14ac:dyDescent="0.35">
      <c r="A177" t="s">
        <v>29</v>
      </c>
    </row>
    <row r="178" spans="1:1" x14ac:dyDescent="0.35">
      <c r="A178" t="s">
        <v>30</v>
      </c>
    </row>
    <row r="198" spans="1:1" x14ac:dyDescent="0.35">
      <c r="A198" t="s">
        <v>31</v>
      </c>
    </row>
    <row r="199" spans="1:1" x14ac:dyDescent="0.35">
      <c r="A199" t="s">
        <v>32</v>
      </c>
    </row>
    <row r="220" spans="1:1" x14ac:dyDescent="0.35">
      <c r="A220" t="s">
        <v>33</v>
      </c>
    </row>
    <row r="221" spans="1:1" x14ac:dyDescent="0.35">
      <c r="A221" t="s">
        <v>34</v>
      </c>
    </row>
    <row r="244" spans="1:1" x14ac:dyDescent="0.35">
      <c r="A244" t="s">
        <v>35</v>
      </c>
    </row>
    <row r="245" spans="1:1" x14ac:dyDescent="0.35">
      <c r="A245" t="s">
        <v>36</v>
      </c>
    </row>
    <row r="269" spans="1:1" x14ac:dyDescent="0.35">
      <c r="A269" t="s">
        <v>37</v>
      </c>
    </row>
    <row r="270" spans="1:1" x14ac:dyDescent="0.35">
      <c r="A270" t="s">
        <v>38</v>
      </c>
    </row>
    <row r="295" spans="1:1" x14ac:dyDescent="0.35">
      <c r="A295" t="s">
        <v>39</v>
      </c>
    </row>
    <row r="296" spans="1:1" x14ac:dyDescent="0.35">
      <c r="A296" t="s">
        <v>40</v>
      </c>
    </row>
    <row r="322" spans="1:1" x14ac:dyDescent="0.35">
      <c r="A322" t="s">
        <v>41</v>
      </c>
    </row>
    <row r="323" spans="1:1" x14ac:dyDescent="0.35">
      <c r="A323" t="s">
        <v>42</v>
      </c>
    </row>
    <row r="350" spans="1:1" x14ac:dyDescent="0.35">
      <c r="A350" t="s">
        <v>43</v>
      </c>
    </row>
    <row r="351" spans="1:1" x14ac:dyDescent="0.35">
      <c r="A351" t="s">
        <v>44</v>
      </c>
    </row>
    <row r="380" spans="1:1" x14ac:dyDescent="0.35">
      <c r="A380" t="s">
        <v>45</v>
      </c>
    </row>
    <row r="381" spans="1:1" x14ac:dyDescent="0.35">
      <c r="A381" t="s">
        <v>46</v>
      </c>
    </row>
    <row r="411" spans="1:1" x14ac:dyDescent="0.35">
      <c r="A411" t="s">
        <v>47</v>
      </c>
    </row>
    <row r="412" spans="1:1" x14ac:dyDescent="0.35">
      <c r="A412" t="s">
        <v>48</v>
      </c>
    </row>
    <row r="443" spans="1:1" x14ac:dyDescent="0.35">
      <c r="A443" t="s">
        <v>49</v>
      </c>
    </row>
    <row r="444" spans="1:1" x14ac:dyDescent="0.35">
      <c r="A444" t="s">
        <v>50</v>
      </c>
    </row>
    <row r="476" spans="1:1" x14ac:dyDescent="0.35">
      <c r="A476" t="s">
        <v>51</v>
      </c>
    </row>
    <row r="477" spans="1:1" x14ac:dyDescent="0.35">
      <c r="A477" t="s">
        <v>52</v>
      </c>
    </row>
    <row r="510" spans="1:1" x14ac:dyDescent="0.35">
      <c r="A510" t="s">
        <v>53</v>
      </c>
    </row>
    <row r="511" spans="1:1" x14ac:dyDescent="0.35">
      <c r="A511" t="s">
        <v>54</v>
      </c>
    </row>
    <row r="545" spans="1:1" x14ac:dyDescent="0.35">
      <c r="A545" t="s">
        <v>55</v>
      </c>
    </row>
    <row r="546" spans="1:1" x14ac:dyDescent="0.35">
      <c r="A546" t="s">
        <v>56</v>
      </c>
    </row>
    <row r="582" spans="1:1" x14ac:dyDescent="0.35">
      <c r="A582" t="s">
        <v>57</v>
      </c>
    </row>
    <row r="583" spans="1:1" x14ac:dyDescent="0.35">
      <c r="A583" t="s">
        <v>58</v>
      </c>
    </row>
    <row r="620" spans="1:1" x14ac:dyDescent="0.35">
      <c r="A620" t="s">
        <v>59</v>
      </c>
    </row>
    <row r="621" spans="1:1" x14ac:dyDescent="0.35">
      <c r="A621" t="s">
        <v>60</v>
      </c>
    </row>
    <row r="659" spans="1:1" x14ac:dyDescent="0.35">
      <c r="A659" t="s">
        <v>61</v>
      </c>
    </row>
    <row r="660" spans="1:1" x14ac:dyDescent="0.35">
      <c r="A660" t="s">
        <v>62</v>
      </c>
    </row>
    <row r="699" spans="1:1" x14ac:dyDescent="0.35">
      <c r="A699" t="s">
        <v>63</v>
      </c>
    </row>
    <row r="700" spans="1:1" x14ac:dyDescent="0.35">
      <c r="A700" t="s">
        <v>64</v>
      </c>
    </row>
    <row r="740" spans="1:1" x14ac:dyDescent="0.35">
      <c r="A740" t="s">
        <v>65</v>
      </c>
    </row>
    <row r="741" spans="1:1" x14ac:dyDescent="0.35">
      <c r="A741" t="s">
        <v>66</v>
      </c>
    </row>
    <row r="783" spans="1:1" x14ac:dyDescent="0.35">
      <c r="A783" t="s">
        <v>67</v>
      </c>
    </row>
    <row r="784" spans="1:1" x14ac:dyDescent="0.35">
      <c r="A784" t="s">
        <v>68</v>
      </c>
    </row>
    <row r="827" spans="1:1" x14ac:dyDescent="0.35">
      <c r="A827" t="s">
        <v>69</v>
      </c>
    </row>
    <row r="828" spans="1:1" x14ac:dyDescent="0.35">
      <c r="A828" t="s">
        <v>70</v>
      </c>
    </row>
    <row r="872" spans="1:1" x14ac:dyDescent="0.35">
      <c r="A872" t="s">
        <v>71</v>
      </c>
    </row>
    <row r="873" spans="1:1" x14ac:dyDescent="0.35">
      <c r="A873" t="s">
        <v>72</v>
      </c>
    </row>
    <row r="918" spans="1:1" x14ac:dyDescent="0.35">
      <c r="A918" t="s">
        <v>73</v>
      </c>
    </row>
    <row r="919" spans="1:1" x14ac:dyDescent="0.35">
      <c r="A919" t="s">
        <v>74</v>
      </c>
    </row>
    <row r="965" spans="1:1" x14ac:dyDescent="0.35">
      <c r="A965" t="s">
        <v>75</v>
      </c>
    </row>
    <row r="966" spans="1:1" x14ac:dyDescent="0.35">
      <c r="A966" t="s">
        <v>76</v>
      </c>
    </row>
    <row r="1013" spans="1:1" x14ac:dyDescent="0.35">
      <c r="A1013" t="s">
        <v>77</v>
      </c>
    </row>
    <row r="1014" spans="1:1" x14ac:dyDescent="0.35">
      <c r="A1014" t="s">
        <v>78</v>
      </c>
    </row>
    <row r="1063" spans="1:1" x14ac:dyDescent="0.35">
      <c r="A1063" t="s">
        <v>79</v>
      </c>
    </row>
    <row r="1064" spans="1:1" x14ac:dyDescent="0.35">
      <c r="A1064" t="s">
        <v>80</v>
      </c>
    </row>
    <row r="1114" spans="1:1" x14ac:dyDescent="0.35">
      <c r="A1114" t="s">
        <v>81</v>
      </c>
    </row>
    <row r="1115" spans="1:1" x14ac:dyDescent="0.35">
      <c r="A1115" t="s">
        <v>82</v>
      </c>
    </row>
    <row r="1166" spans="1:1" x14ac:dyDescent="0.35">
      <c r="A1166" t="s">
        <v>83</v>
      </c>
    </row>
    <row r="1167" spans="1:1" x14ac:dyDescent="0.35">
      <c r="A1167" t="s">
        <v>84</v>
      </c>
    </row>
    <row r="1219" spans="1:1" x14ac:dyDescent="0.35">
      <c r="A1219" t="s">
        <v>85</v>
      </c>
    </row>
    <row r="1220" spans="1:1" x14ac:dyDescent="0.35">
      <c r="A1220" t="s">
        <v>86</v>
      </c>
    </row>
    <row r="1273" spans="1:1" x14ac:dyDescent="0.35">
      <c r="A1273" t="s">
        <v>87</v>
      </c>
    </row>
    <row r="1274" spans="1:1" x14ac:dyDescent="0.35">
      <c r="A1274" t="s">
        <v>88</v>
      </c>
    </row>
    <row r="1329" spans="1:1" x14ac:dyDescent="0.35">
      <c r="A1329" t="s">
        <v>89</v>
      </c>
    </row>
    <row r="1330" spans="1:1" x14ac:dyDescent="0.35">
      <c r="A1330" t="s">
        <v>90</v>
      </c>
    </row>
    <row r="1386" spans="1:1" x14ac:dyDescent="0.35">
      <c r="A1386" t="s">
        <v>91</v>
      </c>
    </row>
    <row r="1387" spans="1:1" x14ac:dyDescent="0.35">
      <c r="A1387" t="s">
        <v>92</v>
      </c>
    </row>
    <row r="1444" spans="1:1" x14ac:dyDescent="0.35">
      <c r="A1444" t="s">
        <v>93</v>
      </c>
    </row>
    <row r="1445" spans="1:1" x14ac:dyDescent="0.35">
      <c r="A1445">
        <v>-15</v>
      </c>
    </row>
    <row r="1446" spans="1:1" x14ac:dyDescent="0.35">
      <c r="A1446" t="s">
        <v>94</v>
      </c>
    </row>
    <row r="1447" spans="1:1" x14ac:dyDescent="0.35">
      <c r="A1447">
        <v>-80</v>
      </c>
    </row>
    <row r="1448" spans="1:1" x14ac:dyDescent="0.35">
      <c r="A1448" t="s">
        <v>95</v>
      </c>
    </row>
    <row r="1449" spans="1:1" x14ac:dyDescent="0.35">
      <c r="A1449">
        <f>-11%    -99</f>
        <v>-99.11</v>
      </c>
    </row>
    <row r="1450" spans="1:1" x14ac:dyDescent="0.35">
      <c r="A1450" t="s">
        <v>96</v>
      </c>
    </row>
    <row r="1451" spans="1:1" x14ac:dyDescent="0.35">
      <c r="A1451">
        <v>-14</v>
      </c>
    </row>
    <row r="1452" spans="1:1" x14ac:dyDescent="0.35">
      <c r="A1452" t="s">
        <v>97</v>
      </c>
    </row>
    <row r="1453" spans="1:1" x14ac:dyDescent="0.35">
      <c r="A1453">
        <f>-13%    -79</f>
        <v>-79.13</v>
      </c>
    </row>
    <row r="1454" spans="1:1" x14ac:dyDescent="0.35">
      <c r="A1454" t="s">
        <v>98</v>
      </c>
    </row>
    <row r="1455" spans="1:1" x14ac:dyDescent="0.35">
      <c r="A1455">
        <v>-21</v>
      </c>
    </row>
    <row r="1456" spans="1:1" x14ac:dyDescent="0.35">
      <c r="A1456" t="s">
        <v>99</v>
      </c>
    </row>
    <row r="1457" spans="1:1" x14ac:dyDescent="0.35">
      <c r="A1457">
        <v>31</v>
      </c>
    </row>
    <row r="1458" spans="1:1" x14ac:dyDescent="0.35">
      <c r="A1458" t="s">
        <v>100</v>
      </c>
    </row>
    <row r="1515" spans="1:1" x14ac:dyDescent="0.35">
      <c r="A1515" s="1">
        <v>0.75</v>
      </c>
    </row>
    <row r="1516" spans="1:1" x14ac:dyDescent="0.35">
      <c r="A1516" s="1">
        <v>0.83</v>
      </c>
    </row>
    <row r="1517" spans="1:1" x14ac:dyDescent="0.35">
      <c r="A1517" s="1">
        <v>0.72</v>
      </c>
    </row>
    <row r="1518" spans="1:1" x14ac:dyDescent="0.35">
      <c r="A1518" s="1">
        <v>0.85</v>
      </c>
    </row>
    <row r="1519" spans="1:1" x14ac:dyDescent="0.35">
      <c r="A1519" s="1">
        <v>0.78</v>
      </c>
    </row>
    <row r="1520" spans="1:1" x14ac:dyDescent="0.35">
      <c r="A1520" s="1">
        <v>0.76</v>
      </c>
    </row>
    <row r="1521" spans="1:1" x14ac:dyDescent="0.35">
      <c r="A1521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9587f7-d8fb-4a7e-9564-98760be7820e" xsi:nil="true"/>
    <lcf76f155ced4ddcb4097134ff3c332f xmlns="4ad1b4fc-32f1-490f-845d-60a77d825b0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130956577284E8812CD5DE526ABEE" ma:contentTypeVersion="18" ma:contentTypeDescription="Create a new document." ma:contentTypeScope="" ma:versionID="c20bb6784a9aaa7b160eaa922497b32e">
  <xsd:schema xmlns:xsd="http://www.w3.org/2001/XMLSchema" xmlns:xs="http://www.w3.org/2001/XMLSchema" xmlns:p="http://schemas.microsoft.com/office/2006/metadata/properties" xmlns:ns2="4ad1b4fc-32f1-490f-845d-60a77d825b0f" xmlns:ns3="479587f7-d8fb-4a7e-9564-98760be7820e" targetNamespace="http://schemas.microsoft.com/office/2006/metadata/properties" ma:root="true" ma:fieldsID="6ee2a795e984921ceb3afff0d0af704d" ns2:_="" ns3:_="">
    <xsd:import namespace="4ad1b4fc-32f1-490f-845d-60a77d825b0f"/>
    <xsd:import namespace="479587f7-d8fb-4a7e-9564-98760be78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1b4fc-32f1-490f-845d-60a77d825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81c790c-ba74-4ab5-9899-bba964c01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587f7-d8fb-4a7e-9564-98760be78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82879f-1652-4115-af60-e9ddc2f46f2d}" ma:internalName="TaxCatchAll" ma:showField="CatchAllData" ma:web="479587f7-d8fb-4a7e-9564-98760be78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4CC90E-51F6-413B-80A2-CD7EF179D019}">
  <ds:schemaRefs>
    <ds:schemaRef ds:uri="http://schemas.microsoft.com/office/2006/metadata/properties"/>
    <ds:schemaRef ds:uri="http://schemas.microsoft.com/office/infopath/2007/PartnerControls"/>
    <ds:schemaRef ds:uri="479587f7-d8fb-4a7e-9564-98760be7820e"/>
    <ds:schemaRef ds:uri="4ad1b4fc-32f1-490f-845d-60a77d825b0f"/>
  </ds:schemaRefs>
</ds:datastoreItem>
</file>

<file path=customXml/itemProps2.xml><?xml version="1.0" encoding="utf-8"?>
<ds:datastoreItem xmlns:ds="http://schemas.openxmlformats.org/officeDocument/2006/customXml" ds:itemID="{2D60868B-97A4-4F73-8816-10EDE11B6D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85131-34FD-4D3D-ABC1-0A324C46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1b4fc-32f1-490f-845d-60a77d825b0f"/>
    <ds:schemaRef ds:uri="479587f7-d8fb-4a7e-9564-98760be78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Schoonover</dc:creator>
  <cp:keywords/>
  <dc:description/>
  <cp:lastModifiedBy>Shanika Thomas</cp:lastModifiedBy>
  <cp:revision/>
  <dcterms:created xsi:type="dcterms:W3CDTF">2024-01-04T16:14:55Z</dcterms:created>
  <dcterms:modified xsi:type="dcterms:W3CDTF">2024-01-26T17:08:50Z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0x010100813130956577284E8812CD5DE526ABEE</vt:lpwstr>
  </property>
</Properties>
</file>